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it.sharepoint.com/sites/DSS-Documentale/Documenti condivisi/CD/SAGIQ/BILANCIO - PREVISIONE/FABBISOGNI/FABBISOGNI 2023-2024/"/>
    </mc:Choice>
  </mc:AlternateContent>
  <xr:revisionPtr revIDLastSave="485" documentId="13_ncr:1_{1445E022-2D79-41F6-8B49-0A95371CD317}" xr6:coauthVersionLast="47" xr6:coauthVersionMax="47" xr10:uidLastSave="{CE0114FF-2F71-491E-837E-77EC95E68536}"/>
  <bookViews>
    <workbookView xWindow="-120" yWindow="-120" windowWidth="29040" windowHeight="15840" xr2:uid="{00000000-000D-0000-FFFF-FFFF00000000}"/>
  </bookViews>
  <sheets>
    <sheet name="Fabbisogno 2023-2024" sheetId="2" r:id="rId1"/>
    <sheet name="Foglio2" sheetId="4" r:id="rId2"/>
    <sheet name="Foglio1" sheetId="3" r:id="rId3"/>
  </sheets>
  <definedNames>
    <definedName name="_xlnm._FilterDatabase" localSheetId="0" hidden="1">'Fabbisogno 2023-2024'!$A$2:$Q$35</definedName>
    <definedName name="_xlnm.Print_Area" localSheetId="0">'Fabbisogno 2023-2024'!$A$2:$I$42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" l="1"/>
  <c r="H31" i="2"/>
  <c r="H32" i="2" l="1"/>
  <c r="H42" i="2" l="1"/>
  <c r="H41" i="2"/>
  <c r="H40" i="2"/>
  <c r="H39" i="2"/>
  <c r="H36" i="2"/>
  <c r="H38" i="2"/>
  <c r="H37" i="2"/>
  <c r="H35" i="2"/>
  <c r="E18" i="2"/>
  <c r="H16" i="2"/>
  <c r="H3" i="2"/>
  <c r="H23" i="2"/>
  <c r="H21" i="2"/>
  <c r="G18" i="2"/>
  <c r="G17" i="2"/>
  <c r="F19" i="2"/>
  <c r="G19" i="2" s="1"/>
  <c r="E19" i="2"/>
  <c r="H34" i="2" l="1"/>
  <c r="H30" i="2"/>
  <c r="H29" i="2"/>
  <c r="H26" i="2"/>
  <c r="H15" i="2"/>
  <c r="H12" i="2"/>
  <c r="H6" i="2"/>
  <c r="H10" i="2"/>
  <c r="H33" i="2"/>
  <c r="H28" i="2"/>
  <c r="H27" i="2"/>
  <c r="H25" i="2"/>
  <c r="H24" i="2"/>
  <c r="H22" i="2"/>
  <c r="H20" i="2"/>
  <c r="H19" i="2"/>
  <c r="H18" i="2"/>
  <c r="H17" i="2"/>
  <c r="H14" i="2"/>
  <c r="H13" i="2"/>
  <c r="H11" i="2"/>
  <c r="H9" i="2"/>
  <c r="H8" i="2"/>
  <c r="H4" i="2"/>
</calcChain>
</file>

<file path=xl/sharedStrings.xml><?xml version="1.0" encoding="utf-8"?>
<sst xmlns="http://schemas.openxmlformats.org/spreadsheetml/2006/main" count="132" uniqueCount="73">
  <si>
    <t>PRESIDENZA DEL CONSIGLIO DEI MINISTRI (CF 80188230587)
- DIPARTIMENTO PER I SERVIZI STRUMENTALI -
PROGRAMMAZIONE BIENNALE 2023-2024 ACQUISTO DI BENI E SERVIZI DI IMPORTO PARI O SUPERIORE A € 40.000</t>
  </si>
  <si>
    <t>ANNUALITA' NELLA QUALE SI PREVEDE DI DARE AVVIO ALLA PROCEDURA DI ACQUISTO</t>
  </si>
  <si>
    <t>SETTORE</t>
  </si>
  <si>
    <t>DESCRIZIONE ACQUISTO</t>
  </si>
  <si>
    <t>DURATA DEL CONTRATTO
(in mesi)</t>
  </si>
  <si>
    <t>STIMA COSTI PROGRAMMAZIONE ANNO 2023 (IVA esclusa)</t>
  </si>
  <si>
    <t>STIMA COSTI PROGRAMMAZIONE ANNO 2024 (IVA esclusa)</t>
  </si>
  <si>
    <t>COSTI SU ANNUALITA' SUCCESSIVE (IVA esclusa)</t>
  </si>
  <si>
    <t>STIMA COSTI PROGRAMMAZIONE TOTALE (IVA esclusa)</t>
  </si>
  <si>
    <t>TIPOLOGIA DI PROCEDURA</t>
  </si>
  <si>
    <t>servizi</t>
  </si>
  <si>
    <t>Autoveicoli in noleggio a lungo termine</t>
  </si>
  <si>
    <t>Adesione ad  accordi quadro Consip</t>
  </si>
  <si>
    <t>bene</t>
  </si>
  <si>
    <t>Carburante per autotrazione: acquisto in somministrazione per veicoli a benzina, gasolio e ibridi</t>
  </si>
  <si>
    <t xml:space="preserve">Adesione ad  accordo quadro Consip </t>
  </si>
  <si>
    <t>Mobili e arredi per ufficio: sedute</t>
  </si>
  <si>
    <t>RDO su MEPA</t>
  </si>
  <si>
    <t>Mobili e arredi per ufficio: postazioni lavoro operative</t>
  </si>
  <si>
    <t>servizio</t>
  </si>
  <si>
    <t>Servizio rassegna stampa</t>
  </si>
  <si>
    <t>procedura di gara aperta a rilevanza europea svolta su piattaforma telematica di negoziazione</t>
  </si>
  <si>
    <t>Faciliti management per immobili a uso ufficio</t>
  </si>
  <si>
    <t>Convenzione o Accordo quadro CONSIP</t>
  </si>
  <si>
    <t>fornitura</t>
  </si>
  <si>
    <t>Energia elettrica</t>
  </si>
  <si>
    <t>Adesione convenzione CONSIP</t>
  </si>
  <si>
    <t>Gas naturale</t>
  </si>
  <si>
    <t>Polizza asscicurativa sanitaria per il personale</t>
  </si>
  <si>
    <t>Servizi assicurativi su beni immobili in uso alla PCM</t>
  </si>
  <si>
    <t xml:space="preserve">Servizio </t>
  </si>
  <si>
    <t>Telefonia Mobile  Consip 8</t>
  </si>
  <si>
    <t>Locazione immobile per uso istituzionale (Via Alessandria)</t>
  </si>
  <si>
    <t>Affidamento diretto, previo accertamento  dell'ndisponibilità di immobili demaniali e di proprietà della Regione, della Città metropolitana e del Comune</t>
  </si>
  <si>
    <t>Locazione immobile per uso istituzionale (Via Panetteria)</t>
  </si>
  <si>
    <t>Locazione immobile per uso istituzionale (Wedekind)</t>
  </si>
  <si>
    <t>Locazione immobile per uso istituzionale (Palazzo Verospi)</t>
  </si>
  <si>
    <t>Locazione immobile per uso istituzionale (Sant'Andrea al Quirinale)</t>
  </si>
  <si>
    <t>Locazione immobile per uso istituzionale (Castelnuovo di Porto)</t>
  </si>
  <si>
    <t>Affidamento diretto, previo accertamento dell'indisponibilità di immobili demaniali e di proprietà della Regione, della Città metropolitana e del Comune</t>
  </si>
  <si>
    <t>Locazione immobile per uso istituzionale (Via della Ferratella)</t>
  </si>
  <si>
    <t>Locazione immobile per uso istituzionale (Via 4 novembre)</t>
  </si>
  <si>
    <t xml:space="preserve">Servizi postali del servizio universale e pick up  </t>
  </si>
  <si>
    <t>Procedura negoziata senza previa pubblicazione del bando</t>
  </si>
  <si>
    <t xml:space="preserve">Servizio triennale di manutenzione e assistenza sw mediscopio </t>
  </si>
  <si>
    <t xml:space="preserve">Sistema pubblico di connettività (connessione fibra e videocomunicazione) </t>
  </si>
  <si>
    <t>Convenzione Consip</t>
  </si>
  <si>
    <t>Data center (migrazione e conduzione CED)</t>
  </si>
  <si>
    <t>Tramite CQ Sogei e successivi accordi esecutivi
RDO su MEPA</t>
  </si>
  <si>
    <t>Sicurezza e identiti mgmt (sistema di protezione perimetrale, security assessment, licenze varie)</t>
  </si>
  <si>
    <t>beni e servizi</t>
  </si>
  <si>
    <t xml:space="preserve">Licenze e servizi cloud, conduzione sistemi, migrazione servizi e manutenzione hardware a favore di progetti ed iniziative di altri dipartimenti e strutture della PCM (inclusa ACT) </t>
  </si>
  <si>
    <t xml:space="preserve">Tramite CQ Sogei e successivi accordi esecutivi
</t>
  </si>
  <si>
    <t>Rete: cablaggi e apparati</t>
  </si>
  <si>
    <t>Servizio di manutenzione protocollo informatico</t>
  </si>
  <si>
    <t>TD su MEPA-sistema proprietario con unico fornitore</t>
  </si>
  <si>
    <t>Riprogettazione applicativi esistenti in ottica Cloud</t>
  </si>
  <si>
    <t>Adesione Accordo quadro ConSIP SAC2</t>
  </si>
  <si>
    <t>Servizio collegamenti telefonici (CDN/CDF)</t>
  </si>
  <si>
    <t xml:space="preserve"> RdO Aperta sul MEPA</t>
  </si>
  <si>
    <t>Licenze Zucchetti</t>
  </si>
  <si>
    <t>procedura negoziata art. 63, c2, lett. b2</t>
  </si>
  <si>
    <t>Servizi professionali Zucchetti</t>
  </si>
  <si>
    <t>affidamento diretto</t>
  </si>
  <si>
    <t>TF5 - Contrattualizzazione del traffico telefonico PCM (convenzione Consip prorogata fino al 02/10/2023)</t>
  </si>
  <si>
    <t xml:space="preserve">                                              -    </t>
  </si>
  <si>
    <t xml:space="preserve">                                          -    </t>
  </si>
  <si>
    <t>Proroga Convenzione Consip (come da richiesta effettuata a Settembre 2022 secondo le indicazioni pubblicizzate sul sito Consip)</t>
  </si>
  <si>
    <t>Contrattualizzazione del traffico telefonico PCM</t>
  </si>
  <si>
    <t>Adesione e Convenzione/AQ Consip (es.: SPC3) o altro strumento</t>
  </si>
  <si>
    <t>Fornitura di beni e servizi</t>
  </si>
  <si>
    <t>Progetto Unified Communication &amp; Collaboration PCM</t>
  </si>
  <si>
    <t>SDAPA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</si>
</sst>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0\ _€_-;\-* #,##0.000\ _€_-;_-* &quot;-&quot;??\ _€_-;_-@_-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4" fontId="0" fillId="0" borderId="0" xfId="0" applyNumberFormat="1"/>
    <xf numFmtId="0" fontId="1" fillId="0" borderId="0" xfId="0" applyFont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25" zoomScaleNormal="120" workbookViewId="0">
      <selection activeCell="C26" sqref="C26"/>
    </sheetView>
  </sheetViews>
  <sheetFormatPr defaultColWidth="9.140625" defaultRowHeight="12" x14ac:dyDescent="0.2"/>
  <cols>
    <col min="1" max="1" width="19.7109375" style="2" customWidth="1"/>
    <col min="2" max="2" width="10.85546875" style="8" customWidth="1"/>
    <col min="3" max="3" width="47.140625" style="10" customWidth="1"/>
    <col min="4" max="4" width="11.5703125" style="3" customWidth="1"/>
    <col min="5" max="8" width="14.7109375" style="3" customWidth="1"/>
    <col min="9" max="9" width="36.7109375" style="9" customWidth="1"/>
    <col min="10" max="10" width="26.7109375" style="1" customWidth="1"/>
    <col min="11" max="16" width="22.140625" style="1" customWidth="1"/>
    <col min="17" max="17" width="20.85546875" style="1" customWidth="1"/>
    <col min="18" max="16384" width="9.140625" style="1"/>
  </cols>
  <sheetData>
    <row r="1" spans="1:10" ht="62.25" customHeight="1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10" s="5" customFormat="1" ht="48.75" customHeight="1" x14ac:dyDescent="0.25">
      <c r="A2" s="4" t="s">
        <v>1</v>
      </c>
      <c r="B2" s="4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10" s="12" customFormat="1" ht="18.75" x14ac:dyDescent="0.25">
      <c r="A3" s="19">
        <v>2023</v>
      </c>
      <c r="B3" s="13" t="s">
        <v>10</v>
      </c>
      <c r="C3" s="17" t="s">
        <v>11</v>
      </c>
      <c r="D3" s="13">
        <v>36</v>
      </c>
      <c r="E3" s="18">
        <v>22272</v>
      </c>
      <c r="F3" s="15">
        <v>66816</v>
      </c>
      <c r="G3" s="15">
        <v>111360</v>
      </c>
      <c r="H3" s="15">
        <f>SUM(E3:G3)</f>
        <v>200448</v>
      </c>
      <c r="I3" s="17" t="s">
        <v>12</v>
      </c>
    </row>
    <row r="4" spans="1:10" s="12" customFormat="1" ht="35.1" customHeight="1" x14ac:dyDescent="0.25">
      <c r="A4" s="19">
        <v>2022</v>
      </c>
      <c r="B4" s="13" t="s">
        <v>13</v>
      </c>
      <c r="C4" s="17" t="s">
        <v>14</v>
      </c>
      <c r="D4" s="13">
        <v>30</v>
      </c>
      <c r="E4" s="18">
        <v>53000</v>
      </c>
      <c r="F4" s="15">
        <v>50000</v>
      </c>
      <c r="G4" s="15">
        <v>47000</v>
      </c>
      <c r="H4" s="15">
        <f>SUM(E4:G4)</f>
        <v>150000</v>
      </c>
      <c r="I4" s="17" t="s">
        <v>15</v>
      </c>
    </row>
    <row r="5" spans="1:10" s="7" customFormat="1" ht="35.1" customHeight="1" x14ac:dyDescent="0.25">
      <c r="A5" s="28">
        <v>2023</v>
      </c>
      <c r="B5" s="4" t="s">
        <v>13</v>
      </c>
      <c r="C5" s="6" t="s">
        <v>16</v>
      </c>
      <c r="D5" s="4">
        <v>12</v>
      </c>
      <c r="E5" s="25">
        <v>140000</v>
      </c>
      <c r="F5" s="25">
        <v>0</v>
      </c>
      <c r="G5" s="25">
        <v>0</v>
      </c>
      <c r="H5" s="25">
        <f t="shared" ref="H5:H6" si="0">SUM(E5:G5)</f>
        <v>140000</v>
      </c>
      <c r="I5" s="6" t="s">
        <v>17</v>
      </c>
    </row>
    <row r="6" spans="1:10" s="7" customFormat="1" ht="35.1" customHeight="1" x14ac:dyDescent="0.25">
      <c r="A6" s="28">
        <v>2023</v>
      </c>
      <c r="B6" s="4" t="s">
        <v>13</v>
      </c>
      <c r="C6" s="6" t="s">
        <v>18</v>
      </c>
      <c r="D6" s="4">
        <v>12</v>
      </c>
      <c r="E6" s="25">
        <v>140000</v>
      </c>
      <c r="F6" s="25">
        <v>0</v>
      </c>
      <c r="G6" s="25">
        <v>0</v>
      </c>
      <c r="H6" s="25">
        <f t="shared" si="0"/>
        <v>140000</v>
      </c>
      <c r="I6" s="6" t="s">
        <v>17</v>
      </c>
    </row>
    <row r="7" spans="1:10" s="11" customFormat="1" ht="35.1" customHeight="1" x14ac:dyDescent="0.25">
      <c r="A7" s="20">
        <v>2022</v>
      </c>
      <c r="B7" s="13" t="s">
        <v>19</v>
      </c>
      <c r="C7" s="14" t="s">
        <v>20</v>
      </c>
      <c r="D7" s="13">
        <v>36</v>
      </c>
      <c r="E7" s="15">
        <v>217555.56557377047</v>
      </c>
      <c r="F7" s="15">
        <v>237333.33</v>
      </c>
      <c r="G7" s="15">
        <v>257111.07590163933</v>
      </c>
      <c r="H7" s="15">
        <v>712000</v>
      </c>
      <c r="I7" s="16" t="s">
        <v>21</v>
      </c>
      <c r="J7" s="30"/>
    </row>
    <row r="8" spans="1:10" s="11" customFormat="1" ht="35.1" customHeight="1" x14ac:dyDescent="0.25">
      <c r="A8" s="21">
        <v>2022</v>
      </c>
      <c r="B8" s="22" t="s">
        <v>19</v>
      </c>
      <c r="C8" s="23" t="s">
        <v>22</v>
      </c>
      <c r="D8" s="24">
        <v>48</v>
      </c>
      <c r="E8" s="26">
        <v>11500000</v>
      </c>
      <c r="F8" s="26">
        <v>13000000</v>
      </c>
      <c r="G8" s="26">
        <v>32500000</v>
      </c>
      <c r="H8" s="25">
        <f t="shared" ref="H8:H33" si="1">SUM(E8:G8)</f>
        <v>57000000</v>
      </c>
      <c r="I8" s="27" t="s">
        <v>23</v>
      </c>
    </row>
    <row r="9" spans="1:10" s="11" customFormat="1" ht="35.1" customHeight="1" x14ac:dyDescent="0.25">
      <c r="A9" s="21">
        <v>2022</v>
      </c>
      <c r="B9" s="22" t="s">
        <v>24</v>
      </c>
      <c r="C9" s="23" t="s">
        <v>25</v>
      </c>
      <c r="D9" s="24">
        <v>12</v>
      </c>
      <c r="E9" s="26">
        <v>2300000</v>
      </c>
      <c r="F9" s="26">
        <v>0</v>
      </c>
      <c r="G9" s="26">
        <v>0</v>
      </c>
      <c r="H9" s="25">
        <f t="shared" si="1"/>
        <v>2300000</v>
      </c>
      <c r="I9" s="27" t="s">
        <v>26</v>
      </c>
      <c r="J9" s="29"/>
    </row>
    <row r="10" spans="1:10" s="11" customFormat="1" ht="35.1" customHeight="1" x14ac:dyDescent="0.25">
      <c r="A10" s="21">
        <v>2023</v>
      </c>
      <c r="B10" s="22" t="s">
        <v>24</v>
      </c>
      <c r="C10" s="23" t="s">
        <v>25</v>
      </c>
      <c r="D10" s="24">
        <v>12</v>
      </c>
      <c r="E10" s="26">
        <v>3000000</v>
      </c>
      <c r="F10" s="26">
        <v>3700000</v>
      </c>
      <c r="G10" s="26">
        <v>0</v>
      </c>
      <c r="H10" s="25">
        <f t="shared" ref="H10" si="2">SUM(E10:G10)</f>
        <v>6700000</v>
      </c>
      <c r="I10" s="27" t="s">
        <v>26</v>
      </c>
    </row>
    <row r="11" spans="1:10" s="11" customFormat="1" ht="35.1" customHeight="1" x14ac:dyDescent="0.25">
      <c r="A11" s="21">
        <v>2022</v>
      </c>
      <c r="B11" s="22" t="s">
        <v>24</v>
      </c>
      <c r="C11" s="23" t="s">
        <v>27</v>
      </c>
      <c r="D11" s="24">
        <v>12</v>
      </c>
      <c r="E11" s="26">
        <v>280000</v>
      </c>
      <c r="F11" s="26">
        <v>0</v>
      </c>
      <c r="G11" s="26">
        <v>0</v>
      </c>
      <c r="H11" s="25">
        <f t="shared" si="1"/>
        <v>280000</v>
      </c>
      <c r="I11" s="27" t="s">
        <v>26</v>
      </c>
    </row>
    <row r="12" spans="1:10" s="11" customFormat="1" ht="35.1" customHeight="1" x14ac:dyDescent="0.25">
      <c r="A12" s="21">
        <v>2023</v>
      </c>
      <c r="B12" s="22" t="s">
        <v>24</v>
      </c>
      <c r="C12" s="23" t="s">
        <v>27</v>
      </c>
      <c r="D12" s="24">
        <v>12</v>
      </c>
      <c r="E12" s="26">
        <v>200000</v>
      </c>
      <c r="F12" s="26">
        <v>480000</v>
      </c>
      <c r="G12" s="26">
        <v>0</v>
      </c>
      <c r="H12" s="25">
        <f t="shared" ref="H12" si="3">SUM(E12:G12)</f>
        <v>680000</v>
      </c>
      <c r="I12" s="27" t="s">
        <v>26</v>
      </c>
    </row>
    <row r="13" spans="1:10" s="11" customFormat="1" ht="35.1" customHeight="1" x14ac:dyDescent="0.25">
      <c r="A13" s="21">
        <v>2022</v>
      </c>
      <c r="B13" s="22" t="s">
        <v>19</v>
      </c>
      <c r="C13" s="23" t="s">
        <v>28</v>
      </c>
      <c r="D13" s="24">
        <v>36</v>
      </c>
      <c r="E13" s="26">
        <v>1000000</v>
      </c>
      <c r="F13" s="26">
        <v>1000000</v>
      </c>
      <c r="G13" s="26">
        <v>1000000</v>
      </c>
      <c r="H13" s="25">
        <f t="shared" si="1"/>
        <v>3000000</v>
      </c>
      <c r="I13" s="27" t="s">
        <v>21</v>
      </c>
    </row>
    <row r="14" spans="1:10" s="11" customFormat="1" ht="35.1" customHeight="1" x14ac:dyDescent="0.25">
      <c r="A14" s="21">
        <v>2020</v>
      </c>
      <c r="B14" s="22" t="s">
        <v>19</v>
      </c>
      <c r="C14" s="23" t="s">
        <v>29</v>
      </c>
      <c r="D14" s="24">
        <v>36</v>
      </c>
      <c r="E14" s="26">
        <v>94995.42</v>
      </c>
      <c r="F14" s="26">
        <v>0</v>
      </c>
      <c r="G14" s="26">
        <v>0</v>
      </c>
      <c r="H14" s="25">
        <f t="shared" si="1"/>
        <v>94995.42</v>
      </c>
      <c r="I14" s="27" t="s">
        <v>21</v>
      </c>
    </row>
    <row r="15" spans="1:10" s="11" customFormat="1" ht="35.1" customHeight="1" x14ac:dyDescent="0.25">
      <c r="A15" s="21">
        <v>2024</v>
      </c>
      <c r="B15" s="22" t="s">
        <v>19</v>
      </c>
      <c r="C15" s="23" t="s">
        <v>29</v>
      </c>
      <c r="D15" s="24">
        <v>36</v>
      </c>
      <c r="E15" s="26">
        <v>0</v>
      </c>
      <c r="F15" s="26">
        <v>150000</v>
      </c>
      <c r="G15" s="26">
        <v>300000</v>
      </c>
      <c r="H15" s="25">
        <f>SUM(E15:G15)</f>
        <v>450000</v>
      </c>
      <c r="I15" s="27" t="s">
        <v>21</v>
      </c>
    </row>
    <row r="16" spans="1:10" s="11" customFormat="1" ht="35.1" customHeight="1" x14ac:dyDescent="0.25">
      <c r="A16" s="21">
        <v>2023</v>
      </c>
      <c r="B16" s="22" t="s">
        <v>30</v>
      </c>
      <c r="C16" s="23" t="s">
        <v>31</v>
      </c>
      <c r="D16" s="24">
        <v>12</v>
      </c>
      <c r="E16" s="26">
        <v>195500</v>
      </c>
      <c r="F16" s="26">
        <v>340303</v>
      </c>
      <c r="G16" s="26">
        <v>380364</v>
      </c>
      <c r="H16" s="25">
        <f t="shared" ref="H16" si="4">SUM(E16:G16)</f>
        <v>916167</v>
      </c>
      <c r="I16" s="27" t="s">
        <v>26</v>
      </c>
    </row>
    <row r="17" spans="1:9" s="7" customFormat="1" ht="45" x14ac:dyDescent="0.25">
      <c r="A17" s="28">
        <v>2022</v>
      </c>
      <c r="B17" s="4" t="s">
        <v>19</v>
      </c>
      <c r="C17" s="6" t="s">
        <v>32</v>
      </c>
      <c r="D17" s="4">
        <v>72</v>
      </c>
      <c r="E17" s="25">
        <v>1486302.92</v>
      </c>
      <c r="F17" s="25">
        <v>1386183.31</v>
      </c>
      <c r="G17" s="25">
        <f>+F17*3</f>
        <v>4158549.93</v>
      </c>
      <c r="H17" s="25">
        <f t="shared" si="1"/>
        <v>7031036.1600000001</v>
      </c>
      <c r="I17" s="6" t="s">
        <v>33</v>
      </c>
    </row>
    <row r="18" spans="1:9" s="7" customFormat="1" ht="45" x14ac:dyDescent="0.25">
      <c r="A18" s="28">
        <v>2022</v>
      </c>
      <c r="B18" s="4" t="s">
        <v>19</v>
      </c>
      <c r="C18" s="6" t="s">
        <v>34</v>
      </c>
      <c r="D18" s="4">
        <v>72</v>
      </c>
      <c r="E18" s="25">
        <f>646000+182497.88+36000+53315</f>
        <v>917812.88</v>
      </c>
      <c r="F18" s="25">
        <v>917812.88</v>
      </c>
      <c r="G18" s="25">
        <f>+F18*3</f>
        <v>2753438.64</v>
      </c>
      <c r="H18" s="25">
        <f t="shared" si="1"/>
        <v>4589064.4000000004</v>
      </c>
      <c r="I18" s="6" t="s">
        <v>33</v>
      </c>
    </row>
    <row r="19" spans="1:9" s="7" customFormat="1" ht="45" x14ac:dyDescent="0.25">
      <c r="A19" s="28">
        <v>2022</v>
      </c>
      <c r="B19" s="4" t="s">
        <v>19</v>
      </c>
      <c r="C19" s="6" t="s">
        <v>35</v>
      </c>
      <c r="D19" s="4">
        <v>72</v>
      </c>
      <c r="E19" s="25">
        <f>412452+379077.22</f>
        <v>791529.22</v>
      </c>
      <c r="F19" s="25">
        <f>288716.4+379077.22</f>
        <v>667793.62</v>
      </c>
      <c r="G19" s="25">
        <f>+F19*3</f>
        <v>2003380.8599999999</v>
      </c>
      <c r="H19" s="25">
        <f t="shared" si="1"/>
        <v>3462703.6999999997</v>
      </c>
      <c r="I19" s="6" t="s">
        <v>33</v>
      </c>
    </row>
    <row r="20" spans="1:9" s="7" customFormat="1" ht="35.1" customHeight="1" x14ac:dyDescent="0.25">
      <c r="A20" s="28">
        <v>2018</v>
      </c>
      <c r="B20" s="4" t="s">
        <v>19</v>
      </c>
      <c r="C20" s="6" t="s">
        <v>36</v>
      </c>
      <c r="D20" s="4">
        <v>72</v>
      </c>
      <c r="E20" s="25">
        <v>1345800</v>
      </c>
      <c r="F20" s="25">
        <v>785050</v>
      </c>
      <c r="G20" s="25">
        <v>0</v>
      </c>
      <c r="H20" s="25">
        <f t="shared" si="1"/>
        <v>2130850</v>
      </c>
      <c r="I20" s="6" t="s">
        <v>33</v>
      </c>
    </row>
    <row r="21" spans="1:9" s="7" customFormat="1" ht="35.1" customHeight="1" x14ac:dyDescent="0.25">
      <c r="A21" s="28">
        <v>2023</v>
      </c>
      <c r="B21" s="4" t="s">
        <v>19</v>
      </c>
      <c r="C21" s="6" t="s">
        <v>36</v>
      </c>
      <c r="D21" s="4">
        <v>12</v>
      </c>
      <c r="E21" s="25">
        <v>0</v>
      </c>
      <c r="F21" s="25">
        <v>785050</v>
      </c>
      <c r="G21" s="25">
        <v>0</v>
      </c>
      <c r="H21" s="25">
        <f t="shared" ref="H21" si="5">SUM(E21:G21)</f>
        <v>785050</v>
      </c>
      <c r="I21" s="6" t="s">
        <v>33</v>
      </c>
    </row>
    <row r="22" spans="1:9" s="7" customFormat="1" ht="45" x14ac:dyDescent="0.25">
      <c r="A22" s="28">
        <v>2017</v>
      </c>
      <c r="B22" s="4" t="s">
        <v>19</v>
      </c>
      <c r="C22" s="6" t="s">
        <v>37</v>
      </c>
      <c r="D22" s="4">
        <v>72</v>
      </c>
      <c r="E22" s="25">
        <v>90763</v>
      </c>
      <c r="F22" s="25">
        <v>0</v>
      </c>
      <c r="G22" s="25">
        <v>0</v>
      </c>
      <c r="H22" s="25">
        <f t="shared" si="1"/>
        <v>90763</v>
      </c>
      <c r="I22" s="6" t="s">
        <v>33</v>
      </c>
    </row>
    <row r="23" spans="1:9" s="7" customFormat="1" ht="45" x14ac:dyDescent="0.25">
      <c r="A23" s="28">
        <v>2023</v>
      </c>
      <c r="B23" s="4" t="s">
        <v>19</v>
      </c>
      <c r="C23" s="6" t="s">
        <v>38</v>
      </c>
      <c r="D23" s="4">
        <v>12</v>
      </c>
      <c r="E23" s="25">
        <v>500000</v>
      </c>
      <c r="F23" s="25">
        <v>500000</v>
      </c>
      <c r="G23" s="25">
        <v>0</v>
      </c>
      <c r="H23" s="25">
        <f t="shared" si="1"/>
        <v>1000000</v>
      </c>
      <c r="I23" s="6" t="s">
        <v>39</v>
      </c>
    </row>
    <row r="24" spans="1:9" s="7" customFormat="1" ht="45" x14ac:dyDescent="0.25">
      <c r="A24" s="28">
        <v>2023</v>
      </c>
      <c r="B24" s="4" t="s">
        <v>19</v>
      </c>
      <c r="C24" s="6" t="s">
        <v>40</v>
      </c>
      <c r="D24" s="4">
        <v>12</v>
      </c>
      <c r="E24" s="25">
        <v>1711000</v>
      </c>
      <c r="F24" s="25">
        <v>1711000</v>
      </c>
      <c r="G24" s="25">
        <v>0</v>
      </c>
      <c r="H24" s="25">
        <f t="shared" si="1"/>
        <v>3422000</v>
      </c>
      <c r="I24" s="6" t="s">
        <v>39</v>
      </c>
    </row>
    <row r="25" spans="1:9" s="7" customFormat="1" ht="45" x14ac:dyDescent="0.25">
      <c r="A25" s="28">
        <v>2021</v>
      </c>
      <c r="B25" s="4" t="s">
        <v>19</v>
      </c>
      <c r="C25" s="6" t="s">
        <v>41</v>
      </c>
      <c r="D25" s="4">
        <v>72</v>
      </c>
      <c r="E25" s="25">
        <v>246800</v>
      </c>
      <c r="F25" s="25">
        <v>246800</v>
      </c>
      <c r="G25" s="25">
        <v>534733.32999999996</v>
      </c>
      <c r="H25" s="25">
        <f t="shared" si="1"/>
        <v>1028333.33</v>
      </c>
      <c r="I25" s="6" t="s">
        <v>39</v>
      </c>
    </row>
    <row r="26" spans="1:9" s="7" customFormat="1" ht="35.1" customHeight="1" x14ac:dyDescent="0.25">
      <c r="A26" s="28">
        <v>2023</v>
      </c>
      <c r="B26" s="4" t="s">
        <v>19</v>
      </c>
      <c r="C26" s="6" t="s">
        <v>42</v>
      </c>
      <c r="D26" s="4">
        <v>36</v>
      </c>
      <c r="E26" s="25">
        <v>20000</v>
      </c>
      <c r="F26" s="25">
        <v>20000</v>
      </c>
      <c r="G26" s="25">
        <v>20000</v>
      </c>
      <c r="H26" s="25">
        <f t="shared" ref="H26" si="6">SUM(E26:G26)</f>
        <v>60000</v>
      </c>
      <c r="I26" s="6" t="s">
        <v>43</v>
      </c>
    </row>
    <row r="27" spans="1:9" s="7" customFormat="1" ht="35.1" customHeight="1" x14ac:dyDescent="0.25">
      <c r="A27" s="28">
        <v>2022</v>
      </c>
      <c r="B27" s="4" t="s">
        <v>19</v>
      </c>
      <c r="C27" s="6" t="s">
        <v>44</v>
      </c>
      <c r="D27" s="4">
        <v>36</v>
      </c>
      <c r="E27" s="25">
        <v>16300</v>
      </c>
      <c r="F27" s="25">
        <v>24450</v>
      </c>
      <c r="G27" s="25">
        <v>0</v>
      </c>
      <c r="H27" s="25">
        <f t="shared" si="1"/>
        <v>40750</v>
      </c>
      <c r="I27" s="6" t="s">
        <v>43</v>
      </c>
    </row>
    <row r="28" spans="1:9" s="7" customFormat="1" ht="22.5" x14ac:dyDescent="0.25">
      <c r="A28" s="28">
        <v>2021</v>
      </c>
      <c r="B28" s="4" t="s">
        <v>19</v>
      </c>
      <c r="C28" s="6" t="s">
        <v>45</v>
      </c>
      <c r="D28" s="4">
        <v>36</v>
      </c>
      <c r="E28" s="25">
        <v>770000</v>
      </c>
      <c r="F28" s="25">
        <v>720000</v>
      </c>
      <c r="G28" s="25">
        <v>0</v>
      </c>
      <c r="H28" s="25">
        <f t="shared" si="1"/>
        <v>1490000</v>
      </c>
      <c r="I28" s="6" t="s">
        <v>46</v>
      </c>
    </row>
    <row r="29" spans="1:9" s="7" customFormat="1" ht="22.5" x14ac:dyDescent="0.25">
      <c r="A29" s="28">
        <v>2023</v>
      </c>
      <c r="B29" s="4" t="s">
        <v>19</v>
      </c>
      <c r="C29" s="6" t="s">
        <v>47</v>
      </c>
      <c r="D29" s="4">
        <v>19</v>
      </c>
      <c r="E29" s="25">
        <v>4012593.8099999996</v>
      </c>
      <c r="F29" s="25">
        <v>6301216.8099999996</v>
      </c>
      <c r="G29" s="25">
        <v>0</v>
      </c>
      <c r="H29" s="25">
        <f t="shared" ref="H29" si="7">SUM(E29:G29)</f>
        <v>10313810.619999999</v>
      </c>
      <c r="I29" s="6" t="s">
        <v>48</v>
      </c>
    </row>
    <row r="30" spans="1:9" s="7" customFormat="1" ht="31.5" customHeight="1" x14ac:dyDescent="0.25">
      <c r="A30" s="28">
        <v>2023</v>
      </c>
      <c r="B30" s="4" t="s">
        <v>19</v>
      </c>
      <c r="C30" s="6" t="s">
        <v>49</v>
      </c>
      <c r="D30" s="4">
        <v>19</v>
      </c>
      <c r="E30" s="25">
        <v>932763.20000000007</v>
      </c>
      <c r="F30" s="25">
        <v>1409018.16</v>
      </c>
      <c r="G30" s="25">
        <v>0</v>
      </c>
      <c r="H30" s="25">
        <f t="shared" ref="H30" si="8">SUM(E30:G30)</f>
        <v>2341781.36</v>
      </c>
      <c r="I30" s="6" t="s">
        <v>48</v>
      </c>
    </row>
    <row r="31" spans="1:9" s="7" customFormat="1" ht="42" customHeight="1" x14ac:dyDescent="0.25">
      <c r="A31" s="37">
        <v>2023</v>
      </c>
      <c r="B31" s="38" t="s">
        <v>50</v>
      </c>
      <c r="C31" s="39" t="s">
        <v>51</v>
      </c>
      <c r="D31" s="38">
        <v>19</v>
      </c>
      <c r="E31" s="40">
        <v>2710161.4</v>
      </c>
      <c r="F31" s="40">
        <v>5987472</v>
      </c>
      <c r="G31" s="40">
        <v>0</v>
      </c>
      <c r="H31" s="40">
        <f t="shared" ref="H31:H32" si="9">SUM(E31:G31)</f>
        <v>8697633.4000000004</v>
      </c>
      <c r="I31" s="39" t="s">
        <v>52</v>
      </c>
    </row>
    <row r="32" spans="1:9" s="7" customFormat="1" ht="35.1" customHeight="1" x14ac:dyDescent="0.25">
      <c r="A32" s="28">
        <v>2022</v>
      </c>
      <c r="B32" s="4" t="s">
        <v>50</v>
      </c>
      <c r="C32" s="6" t="s">
        <v>53</v>
      </c>
      <c r="D32" s="4">
        <v>12</v>
      </c>
      <c r="E32" s="25">
        <v>300000</v>
      </c>
      <c r="F32" s="25">
        <v>0</v>
      </c>
      <c r="G32" s="25">
        <v>0</v>
      </c>
      <c r="H32" s="25">
        <f t="shared" si="9"/>
        <v>300000</v>
      </c>
      <c r="I32" s="6" t="s">
        <v>46</v>
      </c>
    </row>
    <row r="33" spans="1:9" s="7" customFormat="1" ht="35.1" customHeight="1" x14ac:dyDescent="0.25">
      <c r="A33" s="28">
        <v>2022</v>
      </c>
      <c r="B33" s="4" t="s">
        <v>19</v>
      </c>
      <c r="C33" s="6" t="s">
        <v>54</v>
      </c>
      <c r="D33" s="4">
        <v>20</v>
      </c>
      <c r="E33" s="25">
        <v>73238</v>
      </c>
      <c r="F33" s="25">
        <v>0</v>
      </c>
      <c r="G33" s="25">
        <v>0</v>
      </c>
      <c r="H33" s="25">
        <f t="shared" si="1"/>
        <v>73238</v>
      </c>
      <c r="I33" s="6" t="s">
        <v>55</v>
      </c>
    </row>
    <row r="34" spans="1:9" s="7" customFormat="1" ht="35.1" customHeight="1" x14ac:dyDescent="0.25">
      <c r="A34" s="28">
        <v>2023</v>
      </c>
      <c r="B34" s="4" t="s">
        <v>19</v>
      </c>
      <c r="C34" s="6" t="s">
        <v>54</v>
      </c>
      <c r="D34" s="4">
        <v>20</v>
      </c>
      <c r="E34" s="25">
        <v>15000</v>
      </c>
      <c r="F34" s="25">
        <v>100000</v>
      </c>
      <c r="G34" s="25">
        <v>0</v>
      </c>
      <c r="H34" s="25">
        <f t="shared" ref="H34" si="10">SUM(E34:G34)</f>
        <v>115000</v>
      </c>
      <c r="I34" s="6" t="s">
        <v>55</v>
      </c>
    </row>
    <row r="35" spans="1:9" s="31" customFormat="1" ht="18.75" x14ac:dyDescent="0.25">
      <c r="A35" s="28">
        <v>2023</v>
      </c>
      <c r="B35" s="4" t="s">
        <v>19</v>
      </c>
      <c r="C35" s="6" t="s">
        <v>56</v>
      </c>
      <c r="D35" s="4">
        <v>48</v>
      </c>
      <c r="E35" s="25">
        <v>800000</v>
      </c>
      <c r="F35" s="25">
        <v>1200000</v>
      </c>
      <c r="G35" s="25">
        <v>2000000</v>
      </c>
      <c r="H35" s="25">
        <f>SUM(E35:G35)</f>
        <v>4000000</v>
      </c>
      <c r="I35" s="6" t="s">
        <v>57</v>
      </c>
    </row>
    <row r="36" spans="1:9" s="7" customFormat="1" ht="35.1" customHeight="1" x14ac:dyDescent="0.25">
      <c r="A36" s="28">
        <v>2023</v>
      </c>
      <c r="B36" s="4" t="s">
        <v>19</v>
      </c>
      <c r="C36" s="6" t="s">
        <v>58</v>
      </c>
      <c r="D36" s="4">
        <v>18</v>
      </c>
      <c r="E36" s="25">
        <v>36250</v>
      </c>
      <c r="F36" s="25">
        <v>87000</v>
      </c>
      <c r="G36" s="25">
        <v>7250</v>
      </c>
      <c r="H36" s="25">
        <f t="shared" ref="H36" si="11">SUM(E36:G36)</f>
        <v>130500</v>
      </c>
      <c r="I36" s="6" t="s">
        <v>59</v>
      </c>
    </row>
    <row r="37" spans="1:9" s="31" customFormat="1" ht="18.75" x14ac:dyDescent="0.25">
      <c r="A37" s="28">
        <v>2022</v>
      </c>
      <c r="B37" s="4" t="s">
        <v>19</v>
      </c>
      <c r="C37" s="6" t="s">
        <v>60</v>
      </c>
      <c r="D37" s="4">
        <v>12</v>
      </c>
      <c r="E37" s="25">
        <v>85000</v>
      </c>
      <c r="F37" s="25">
        <v>0</v>
      </c>
      <c r="G37" s="25">
        <v>0</v>
      </c>
      <c r="H37" s="25">
        <f t="shared" ref="H37" si="12">SUM(E37:G37)</f>
        <v>85000</v>
      </c>
      <c r="I37" s="6" t="s">
        <v>61</v>
      </c>
    </row>
    <row r="38" spans="1:9" s="31" customFormat="1" ht="18.75" x14ac:dyDescent="0.25">
      <c r="A38" s="28">
        <v>2023</v>
      </c>
      <c r="B38" s="4" t="s">
        <v>19</v>
      </c>
      <c r="C38" s="6" t="s">
        <v>60</v>
      </c>
      <c r="D38" s="4">
        <v>12</v>
      </c>
      <c r="E38" s="25">
        <v>115000</v>
      </c>
      <c r="F38" s="25">
        <v>85000</v>
      </c>
      <c r="G38" s="25">
        <v>0</v>
      </c>
      <c r="H38" s="25">
        <f>SUM(E38:G38)</f>
        <v>200000</v>
      </c>
      <c r="I38" s="6" t="s">
        <v>61</v>
      </c>
    </row>
    <row r="39" spans="1:9" s="31" customFormat="1" ht="18.75" x14ac:dyDescent="0.25">
      <c r="A39" s="28">
        <v>2023</v>
      </c>
      <c r="B39" s="4" t="s">
        <v>19</v>
      </c>
      <c r="C39" s="6" t="s">
        <v>62</v>
      </c>
      <c r="D39" s="4">
        <v>12</v>
      </c>
      <c r="E39" s="25">
        <v>80000</v>
      </c>
      <c r="F39" s="25">
        <v>50000</v>
      </c>
      <c r="G39" s="25">
        <v>0</v>
      </c>
      <c r="H39" s="25">
        <f t="shared" ref="H39:H42" si="13">SUM(E39:G39)</f>
        <v>130000</v>
      </c>
      <c r="I39" s="6" t="s">
        <v>63</v>
      </c>
    </row>
    <row r="40" spans="1:9" s="31" customFormat="1" ht="33.75" x14ac:dyDescent="0.25">
      <c r="A40" s="28">
        <v>2022</v>
      </c>
      <c r="B40" s="4" t="s">
        <v>19</v>
      </c>
      <c r="C40" s="33" t="s">
        <v>64</v>
      </c>
      <c r="D40" s="4">
        <v>12</v>
      </c>
      <c r="E40" s="25">
        <v>80000</v>
      </c>
      <c r="F40" s="33" t="s">
        <v>65</v>
      </c>
      <c r="G40" s="33" t="s">
        <v>66</v>
      </c>
      <c r="H40" s="25">
        <f t="shared" si="13"/>
        <v>80000</v>
      </c>
      <c r="I40" s="33" t="s">
        <v>67</v>
      </c>
    </row>
    <row r="41" spans="1:9" s="31" customFormat="1" ht="22.5" x14ac:dyDescent="0.25">
      <c r="A41" s="28">
        <v>2023</v>
      </c>
      <c r="B41" s="4" t="s">
        <v>19</v>
      </c>
      <c r="C41" s="32" t="s">
        <v>68</v>
      </c>
      <c r="D41" s="4">
        <v>48</v>
      </c>
      <c r="E41" s="25">
        <v>20000</v>
      </c>
      <c r="F41" s="34">
        <v>100000</v>
      </c>
      <c r="G41" s="34">
        <v>200000</v>
      </c>
      <c r="H41" s="25">
        <f t="shared" si="13"/>
        <v>320000</v>
      </c>
      <c r="I41" s="32" t="s">
        <v>69</v>
      </c>
    </row>
    <row r="42" spans="1:9" s="31" customFormat="1" ht="22.5" x14ac:dyDescent="0.25">
      <c r="A42" s="28">
        <v>2023</v>
      </c>
      <c r="B42" s="4" t="s">
        <v>70</v>
      </c>
      <c r="C42" s="32" t="s">
        <v>71</v>
      </c>
      <c r="D42" s="4">
        <v>48</v>
      </c>
      <c r="E42" s="25">
        <v>1710000</v>
      </c>
      <c r="F42" s="34">
        <v>510000</v>
      </c>
      <c r="G42" s="34">
        <v>1020000</v>
      </c>
      <c r="H42" s="25">
        <f t="shared" si="13"/>
        <v>3240000</v>
      </c>
      <c r="I42" s="32" t="s">
        <v>72</v>
      </c>
    </row>
  </sheetData>
  <mergeCells count="1">
    <mergeCell ref="A1:I1"/>
  </mergeCells>
  <pageMargins left="0" right="0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63D6-2041-4AFF-9800-3E1B7942C14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2445-40F8-4573-84C4-6721E9C7E0D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gnatura xmlns="5f2d7478-10da-453c-a348-53e3545252c0" xsi:nil="true"/>
    <TaxCatchAll xmlns="42a8111e-54bb-45a0-8aab-932787865a54" xsi:nil="true"/>
    <_Flow_SignoffStatus xmlns="5f2d7478-10da-453c-a348-53e3545252c0" xsi:nil="true"/>
    <lcf76f155ced4ddcb4097134ff3c332f xmlns="5f2d7478-10da-453c-a348-53e3545252c0">
      <Terms xmlns="http://schemas.microsoft.com/office/infopath/2007/PartnerControls"/>
    </lcf76f155ced4ddcb4097134ff3c332f>
    <SharedWithUsers xmlns="42a8111e-54bb-45a0-8aab-932787865a54">
      <UserInfo>
        <DisplayName>Guagnano Filippo</DisplayName>
        <AccountId>88</AccountId>
        <AccountType/>
      </UserInfo>
      <UserInfo>
        <DisplayName>Renato Baratta</DisplayName>
        <AccountId>544</AccountId>
        <AccountType/>
      </UserInfo>
      <UserInfo>
        <DisplayName>Dottarelli Fabrizio</DisplayName>
        <AccountId>93</AccountId>
        <AccountType/>
      </UserInfo>
      <UserInfo>
        <DisplayName>Valter Cosciotti</DisplayName>
        <AccountId>428</AccountId>
        <AccountType/>
      </UserInfo>
      <UserInfo>
        <DisplayName>Marino Roberto</DisplayName>
        <AccountId>44</AccountId>
        <AccountType/>
      </UserInfo>
      <UserInfo>
        <DisplayName>Tortoreto Francesco</DisplayName>
        <AccountId>38</AccountId>
        <AccountType/>
      </UserInfo>
      <UserInfo>
        <DisplayName>Tramontano Piero</DisplayName>
        <AccountId>26</AccountId>
        <AccountType/>
      </UserInfo>
      <UserInfo>
        <DisplayName>Valentini Leonardo</DisplayName>
        <AccountId>195</AccountId>
        <AccountType/>
      </UserInfo>
      <UserInfo>
        <DisplayName>Melchionda Michele</DisplayName>
        <AccountId>18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74CCD8336F84FB8A746D983A5AF01" ma:contentTypeVersion="15" ma:contentTypeDescription="Creare un nuovo documento." ma:contentTypeScope="" ma:versionID="36bd8612cdb57bc494ce40cd85a96326">
  <xsd:schema xmlns:xsd="http://www.w3.org/2001/XMLSchema" xmlns:xs="http://www.w3.org/2001/XMLSchema" xmlns:p="http://schemas.microsoft.com/office/2006/metadata/properties" xmlns:ns2="5f2d7478-10da-453c-a348-53e3545252c0" xmlns:ns3="42a8111e-54bb-45a0-8aab-932787865a54" targetNamespace="http://schemas.microsoft.com/office/2006/metadata/properties" ma:root="true" ma:fieldsID="ddb1a6bcc4bc15c3a8010ae388a54646" ns2:_="" ns3:_="">
    <xsd:import namespace="5f2d7478-10da-453c-a348-53e3545252c0"/>
    <xsd:import namespace="42a8111e-54bb-45a0-8aab-932787865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Segnatura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d7478-10da-453c-a348-53e3545252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Segnatura" ma:index="21" nillable="true" ma:displayName="Segnatura" ma:internalName="Segnatura">
      <xsd:simpleType>
        <xsd:restriction base="dms:Text">
          <xsd:maxLength value="30"/>
        </xsd:restriction>
      </xsd:simpleType>
    </xsd:element>
    <xsd:element name="_Flow_SignoffStatus" ma:index="22" nillable="true" ma:displayName="Stato consenso" ma:internalName="Stato_x0020_consens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111e-54bb-45a0-8aab-932787865a5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2eaedd3-089d-4757-b2e6-01e3d32faea8}" ma:internalName="TaxCatchAll" ma:showField="CatchAllData" ma:web="42a8111e-54bb-45a0-8aab-932787865a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93805-E18D-43A2-9827-A0FCA272EC62}">
  <ds:schemaRefs>
    <ds:schemaRef ds:uri="http://schemas.microsoft.com/office/infopath/2007/PartnerControls"/>
    <ds:schemaRef ds:uri="42a8111e-54bb-45a0-8aab-932787865a54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f2d7478-10da-453c-a348-53e3545252c0"/>
  </ds:schemaRefs>
</ds:datastoreItem>
</file>

<file path=customXml/itemProps2.xml><?xml version="1.0" encoding="utf-8"?>
<ds:datastoreItem xmlns:ds="http://schemas.openxmlformats.org/officeDocument/2006/customXml" ds:itemID="{DD1CFAA7-A896-48ED-B29F-06E5BCE2C3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10167-D7DB-496D-99A1-64292E5CE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2d7478-10da-453c-a348-53e3545252c0"/>
    <ds:schemaRef ds:uri="42a8111e-54bb-45a0-8aab-932787865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Fabbisogno 2023-2024</vt:lpstr>
      <vt:lpstr>Foglio2</vt:lpstr>
      <vt:lpstr>Foglio1</vt:lpstr>
      <vt:lpstr>'Fabbisogno 2023-2024'!Area_stampa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Alessandra</dc:creator>
  <cp:keywords/>
  <dc:description/>
  <cp:lastModifiedBy>Guagnano Filippo</cp:lastModifiedBy>
  <cp:revision/>
  <dcterms:created xsi:type="dcterms:W3CDTF">2017-10-27T11:21:23Z</dcterms:created>
  <dcterms:modified xsi:type="dcterms:W3CDTF">2023-05-18T15:32:19Z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0x0101005FD74CCD8336F84FB8A746D983A5AF01</vt:lpwstr>
  </property>
  <property fmtid="{D5CDD505-2E9C-101B-9397-08002B2CF9AE}" pid="3" name="MediaServiceImageTags">
    <vt:lpwstr/>
  </property>
</Properties>
</file>